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760" windowHeight="9765" activeTab="0"/>
  </bookViews>
  <sheets>
    <sheet name="Calculateur Rouleaux" sheetId="1" r:id="rId1"/>
  </sheets>
  <definedNames/>
  <calcPr calcMode="manual" fullCalcOnLoad="1"/>
</workbook>
</file>

<file path=xl/sharedStrings.xml><?xml version="1.0" encoding="utf-8"?>
<sst xmlns="http://schemas.openxmlformats.org/spreadsheetml/2006/main" count="72" uniqueCount="53">
  <si>
    <t>Etain</t>
  </si>
  <si>
    <t>BOUTON " CALCULER"</t>
  </si>
  <si>
    <t>BOUTON " REINITIALISER"</t>
  </si>
  <si>
    <t>Zinc</t>
  </si>
  <si>
    <t>Argent</t>
  </si>
  <si>
    <t>Nickel</t>
  </si>
  <si>
    <t>Or</t>
  </si>
  <si>
    <t>Plomb</t>
  </si>
  <si>
    <t>Chrysocale</t>
  </si>
  <si>
    <t>Daimètre Extérieur Calculé ( mm )</t>
  </si>
  <si>
    <t>Densité Matière ( Kgs / Litre )</t>
  </si>
  <si>
    <t>Diamètre intérieur ( mm ) :</t>
  </si>
  <si>
    <t>Diamètre extérieur ( mm ) :</t>
  </si>
  <si>
    <t>Epaisseur de la bande ( mm ) :</t>
  </si>
  <si>
    <t>Longueur Bande calculée ( Mètres ) :</t>
  </si>
  <si>
    <t>Largeur Bande ( mm ) :</t>
  </si>
  <si>
    <t>Poids Rouleau Calculé (Kgs) :</t>
  </si>
  <si>
    <t>Poids Milimetrique Rouleau ( Kg / mm) :</t>
  </si>
  <si>
    <t>Longueur de Bande ( Mètres) :</t>
  </si>
  <si>
    <t>Densité Matière ( Kgs / Litre ) :</t>
  </si>
  <si>
    <t>Surface Bande Calculée ( M²) :</t>
  </si>
  <si>
    <t>Diamètre Extérieur Calculé ( mm )</t>
  </si>
  <si>
    <t>Grammage ( Gramme / Mètre ² )</t>
  </si>
  <si>
    <t>Epaisseur Calculée ( microns )</t>
  </si>
  <si>
    <t>Longueur de Bande Calculée ( Mètres) :</t>
  </si>
  <si>
    <t>Poids Milimetrique Rouleau Calculé ( Kg / mm) :</t>
  </si>
  <si>
    <t>Calcul Longueur de bande  a partir de: diamètre intérieur / Diamètre extérieur / épaisseur:</t>
  </si>
  <si>
    <t>Calcul Diamètre de rouleau à partir de: Diamètre Intérieur / Longueur de Bande / Epaisseur de Bande :</t>
  </si>
  <si>
    <t>Calcul Diamètre de rouleau à partir de: Diamètre Intérieur / Densité / Epaisseur de Bande / Poids Milimétrique :</t>
  </si>
  <si>
    <t>Calcul épaisseur plating à partir de:  Densité / Grammage :</t>
  </si>
  <si>
    <t>DENSITE EN (KGS / LITRE) DES DIFFERENTS ALLIAGES ET MATIERES</t>
  </si>
  <si>
    <t>CUIVREUX</t>
  </si>
  <si>
    <t>ALUMINIUM</t>
  </si>
  <si>
    <t>FERREUX</t>
  </si>
  <si>
    <t>DEPOT GALVANIQUE</t>
  </si>
  <si>
    <t>Bronze CuSn6 à 8</t>
  </si>
  <si>
    <t>Laiton CuZn 30 à 33</t>
  </si>
  <si>
    <t>Cupro Beryllium CuBe2</t>
  </si>
  <si>
    <t>Série 1000</t>
  </si>
  <si>
    <t>Série 5000</t>
  </si>
  <si>
    <t>Série 6000</t>
  </si>
  <si>
    <t>Série 7000</t>
  </si>
  <si>
    <t>Série 3000</t>
  </si>
  <si>
    <t>Acier Doux</t>
  </si>
  <si>
    <t>Acier Carbone C45 / C75</t>
  </si>
  <si>
    <t>Inox 304</t>
  </si>
  <si>
    <t>Inox 430</t>
  </si>
  <si>
    <t>Inox 301</t>
  </si>
  <si>
    <t>Inox 420 ( Martensitique )</t>
  </si>
  <si>
    <t>Inox 316 ( Austénitique)</t>
  </si>
  <si>
    <t>Cuivre Cua1</t>
  </si>
  <si>
    <t>Série 2000</t>
  </si>
  <si>
    <t>CALCULATEUR ROULEAUX Atelier Refendage Service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</si>
</sst>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00"/>
    <numFmt numFmtId="167" formatCode="0.0000000"/>
    <numFmt numFmtId="168" formatCode="0.0000"/>
    <numFmt numFmtId="169" formatCode="0.000000000"/>
    <numFmt numFmtId="170" formatCode="0.000000"/>
    <numFmt numFmtId="171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2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2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24"/>
      <color theme="1"/>
      <name val="Calibri"/>
      <family val="2"/>
    </font>
    <font>
      <b/>
      <u val="single"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165" fontId="2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42" fillId="33" borderId="13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center" wrapText="1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2" fontId="2" fillId="33" borderId="18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2" fillId="0" borderId="15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0" fillId="0" borderId="18" xfId="0" applyFont="1" applyFill="1" applyBorder="1" applyAlignment="1">
      <alignment horizontal="center"/>
    </xf>
    <xf numFmtId="0" fontId="42" fillId="33" borderId="13" xfId="0" applyFont="1" applyFill="1" applyBorder="1" applyAlignment="1">
      <alignment/>
    </xf>
    <xf numFmtId="164" fontId="2" fillId="33" borderId="21" xfId="0" applyNumberFormat="1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8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0" fillId="33" borderId="24" xfId="0" applyFont="1" applyFill="1" applyBorder="1" applyAlignment="1">
      <alignment horizontal="left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8" xfId="0" applyFont="1" applyFill="1" applyBorder="1" applyAlignment="1">
      <alignment horizontal="center"/>
    </xf>
    <xf numFmtId="0" fontId="40" fillId="33" borderId="24" xfId="0" applyFont="1" applyFill="1" applyBorder="1" applyAlignment="1">
      <alignment/>
    </xf>
    <xf numFmtId="0" fontId="40" fillId="33" borderId="25" xfId="0" applyFont="1" applyFill="1" applyBorder="1" applyAlignment="1">
      <alignment horizontal="center"/>
    </xf>
    <xf numFmtId="0" fontId="40" fillId="33" borderId="14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K46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37.28125" style="0" customWidth="1"/>
    <col min="3" max="3" width="6.57421875" style="0" customWidth="1"/>
    <col min="4" max="4" width="37.28125" style="0" customWidth="1"/>
    <col min="7" max="7" width="37.28125" style="0" customWidth="1"/>
    <col min="10" max="10" width="37.28125" style="0" customWidth="1"/>
  </cols>
  <sheetData>
    <row r="1" spans="1:11" ht="15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">
      <c r="A2" s="60"/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5.7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15">
      <c r="A4" s="13"/>
      <c r="B4" s="42"/>
      <c r="C4" s="42"/>
      <c r="D4" s="42"/>
      <c r="E4" s="42"/>
      <c r="F4" s="43"/>
      <c r="G4" s="43"/>
      <c r="H4" s="43"/>
      <c r="I4" s="43"/>
      <c r="J4" s="43"/>
      <c r="K4" s="27"/>
    </row>
    <row r="5" spans="1:11" ht="45.75" customHeight="1" thickBot="1">
      <c r="A5" s="26"/>
      <c r="B5" s="43"/>
      <c r="C5" s="43"/>
      <c r="D5" s="43"/>
      <c r="E5" s="43"/>
      <c r="F5" s="43"/>
      <c r="G5" s="43"/>
      <c r="H5" s="43"/>
      <c r="I5" s="43"/>
      <c r="J5" s="43"/>
      <c r="K5" s="27"/>
    </row>
    <row r="6" spans="1:11" ht="41.25" customHeight="1" thickBot="1">
      <c r="A6" s="55" t="s">
        <v>26</v>
      </c>
      <c r="B6" s="56"/>
      <c r="C6" s="42"/>
      <c r="D6" s="55" t="s">
        <v>27</v>
      </c>
      <c r="E6" s="56"/>
      <c r="F6" s="43"/>
      <c r="G6" s="55" t="s">
        <v>28</v>
      </c>
      <c r="H6" s="56"/>
      <c r="I6" s="43"/>
      <c r="J6" s="55" t="s">
        <v>29</v>
      </c>
      <c r="K6" s="56"/>
    </row>
    <row r="7" spans="1:11" ht="15.75" thickBot="1">
      <c r="A7" s="13"/>
      <c r="B7" s="14"/>
      <c r="C7" s="42"/>
      <c r="D7" s="13"/>
      <c r="E7" s="14"/>
      <c r="F7" s="43"/>
      <c r="G7" s="26"/>
      <c r="H7" s="27"/>
      <c r="I7" s="43"/>
      <c r="J7" s="26"/>
      <c r="K7" s="27"/>
    </row>
    <row r="8" spans="1:11" ht="15.75" thickBot="1">
      <c r="A8" s="15" t="s">
        <v>11</v>
      </c>
      <c r="B8" s="16">
        <v>400</v>
      </c>
      <c r="C8" s="42"/>
      <c r="D8" s="15" t="s">
        <v>11</v>
      </c>
      <c r="E8" s="16">
        <v>500</v>
      </c>
      <c r="F8" s="43"/>
      <c r="G8" s="28" t="s">
        <v>11</v>
      </c>
      <c r="H8" s="4">
        <v>400</v>
      </c>
      <c r="I8" s="43"/>
      <c r="J8" s="26"/>
      <c r="K8" s="27"/>
    </row>
    <row r="9" spans="1:11" ht="15.75" thickBot="1">
      <c r="A9" s="15"/>
      <c r="B9" s="17"/>
      <c r="C9" s="42"/>
      <c r="D9" s="15"/>
      <c r="E9" s="17"/>
      <c r="F9" s="43"/>
      <c r="G9" s="28"/>
      <c r="H9" s="29"/>
      <c r="I9" s="43"/>
      <c r="J9" s="26"/>
      <c r="K9" s="27"/>
    </row>
    <row r="10" spans="1:11" ht="15.75" thickBot="1">
      <c r="A10" s="15" t="s">
        <v>12</v>
      </c>
      <c r="B10" s="23">
        <v>593</v>
      </c>
      <c r="C10" s="42"/>
      <c r="D10" s="15" t="s">
        <v>18</v>
      </c>
      <c r="E10" s="18">
        <v>1260</v>
      </c>
      <c r="F10" s="43"/>
      <c r="G10" s="28" t="s">
        <v>19</v>
      </c>
      <c r="H10" s="4">
        <v>8.95</v>
      </c>
      <c r="I10" s="43"/>
      <c r="J10" s="28" t="s">
        <v>19</v>
      </c>
      <c r="K10" s="33">
        <v>7.28</v>
      </c>
    </row>
    <row r="11" spans="1:11" ht="15.75" thickBot="1">
      <c r="A11" s="15"/>
      <c r="B11" s="17"/>
      <c r="C11" s="42"/>
      <c r="D11" s="15"/>
      <c r="E11" s="17"/>
      <c r="F11" s="43"/>
      <c r="G11" s="28"/>
      <c r="H11" s="29"/>
      <c r="I11" s="43"/>
      <c r="J11" s="28"/>
      <c r="K11" s="29"/>
    </row>
    <row r="12" spans="1:11" ht="15.75" thickBot="1">
      <c r="A12" s="15" t="s">
        <v>13</v>
      </c>
      <c r="B12" s="23">
        <v>1</v>
      </c>
      <c r="C12" s="42"/>
      <c r="D12" s="15" t="s">
        <v>13</v>
      </c>
      <c r="E12" s="19">
        <v>1</v>
      </c>
      <c r="F12" s="43"/>
      <c r="G12" s="28" t="s">
        <v>13</v>
      </c>
      <c r="H12" s="5">
        <v>3</v>
      </c>
      <c r="I12" s="43"/>
      <c r="J12" s="28" t="s">
        <v>22</v>
      </c>
      <c r="K12" s="33">
        <v>2.8</v>
      </c>
    </row>
    <row r="13" spans="1:11" ht="15.75" thickBot="1">
      <c r="A13" s="15"/>
      <c r="B13" s="14"/>
      <c r="C13" s="42"/>
      <c r="D13" s="26"/>
      <c r="E13" s="27"/>
      <c r="F13" s="43"/>
      <c r="G13" s="28"/>
      <c r="H13" s="29"/>
      <c r="I13" s="43"/>
      <c r="J13" s="28"/>
      <c r="K13" s="29"/>
    </row>
    <row r="14" spans="1:11" ht="15.75" thickBot="1">
      <c r="A14" s="15"/>
      <c r="B14" s="14"/>
      <c r="C14" s="42"/>
      <c r="D14" s="26"/>
      <c r="E14" s="27"/>
      <c r="F14" s="43"/>
      <c r="G14" s="30" t="s">
        <v>17</v>
      </c>
      <c r="H14" s="4">
        <f>12.76/3</f>
        <v>4.253333333333333</v>
      </c>
      <c r="I14" s="43"/>
      <c r="J14" s="26"/>
      <c r="K14" s="27"/>
    </row>
    <row r="15" spans="1:11" ht="15.75" thickBot="1">
      <c r="A15" s="15"/>
      <c r="B15" s="14"/>
      <c r="C15" s="42"/>
      <c r="D15" s="15"/>
      <c r="E15" s="17"/>
      <c r="F15" s="43"/>
      <c r="G15" s="26"/>
      <c r="H15" s="27"/>
      <c r="I15" s="43"/>
      <c r="J15" s="26"/>
      <c r="K15" s="27"/>
    </row>
    <row r="16" spans="1:11" ht="45.75" thickBot="1">
      <c r="A16" s="2" t="s">
        <v>1</v>
      </c>
      <c r="B16" s="2" t="s">
        <v>2</v>
      </c>
      <c r="C16" s="42"/>
      <c r="D16" s="2" t="s">
        <v>1</v>
      </c>
      <c r="E16" s="2" t="s">
        <v>2</v>
      </c>
      <c r="F16" s="43"/>
      <c r="G16" s="2" t="s">
        <v>1</v>
      </c>
      <c r="H16" s="2" t="s">
        <v>2</v>
      </c>
      <c r="I16" s="43"/>
      <c r="J16" s="2" t="s">
        <v>1</v>
      </c>
      <c r="K16" s="2" t="s">
        <v>2</v>
      </c>
    </row>
    <row r="17" spans="1:11" ht="15">
      <c r="A17" s="15"/>
      <c r="B17" s="14"/>
      <c r="C17" s="42"/>
      <c r="D17" s="13"/>
      <c r="E17" s="14"/>
      <c r="F17" s="43"/>
      <c r="G17" s="28"/>
      <c r="H17" s="29"/>
      <c r="I17" s="43"/>
      <c r="J17" s="28"/>
      <c r="K17" s="29"/>
    </row>
    <row r="18" spans="1:11" ht="15.75" thickBot="1">
      <c r="A18" s="15"/>
      <c r="B18" s="14"/>
      <c r="C18" s="42"/>
      <c r="D18" s="15"/>
      <c r="E18" s="17"/>
      <c r="F18" s="43"/>
      <c r="G18" s="28"/>
      <c r="H18" s="29"/>
      <c r="I18" s="43"/>
      <c r="J18" s="26"/>
      <c r="K18" s="27"/>
    </row>
    <row r="19" spans="1:11" ht="15.75" thickBot="1">
      <c r="A19" s="20" t="s">
        <v>14</v>
      </c>
      <c r="B19" s="3">
        <f>+((PI()*B10^2/4)-(PI()*B8^2/4))/B12/1000</f>
        <v>150.52077261695754</v>
      </c>
      <c r="C19" s="42"/>
      <c r="D19" s="20" t="s">
        <v>9</v>
      </c>
      <c r="E19" s="12">
        <f>+(((PI()*E8^2)/4+E10*1000*E12)/PI())^0.5*2</f>
        <v>1361.7201718291115</v>
      </c>
      <c r="F19" s="43"/>
      <c r="G19" s="6" t="s">
        <v>21</v>
      </c>
      <c r="H19" s="8">
        <f>((((H14/(H10/1000000))+PI()*(H8/2)^2)/PI())^0.5)*2</f>
        <v>874.6914665579509</v>
      </c>
      <c r="I19" s="43"/>
      <c r="J19" s="26"/>
      <c r="K19" s="27"/>
    </row>
    <row r="20" spans="1:11" ht="15.75" thickBot="1">
      <c r="A20" s="15"/>
      <c r="B20" s="14"/>
      <c r="C20" s="42"/>
      <c r="D20" s="15"/>
      <c r="E20" s="17"/>
      <c r="F20" s="43"/>
      <c r="G20" s="28"/>
      <c r="H20" s="29"/>
      <c r="I20" s="43"/>
      <c r="J20" s="34" t="s">
        <v>23</v>
      </c>
      <c r="K20" s="35">
        <f>+K12/1000/K10/1000*1000*1000</f>
        <v>0.38461538461538464</v>
      </c>
    </row>
    <row r="21" spans="1:11" ht="15.75" thickBot="1">
      <c r="A21" s="15"/>
      <c r="B21" s="14"/>
      <c r="C21" s="42"/>
      <c r="D21" s="15"/>
      <c r="E21" s="17"/>
      <c r="F21" s="43"/>
      <c r="G21" s="6" t="s">
        <v>24</v>
      </c>
      <c r="H21" s="8">
        <f>+H14/H10*1000000/H12/1000</f>
        <v>158.41092489137182</v>
      </c>
      <c r="I21" s="43"/>
      <c r="J21" s="26"/>
      <c r="K21" s="27"/>
    </row>
    <row r="22" spans="1:11" ht="15.75" thickBot="1">
      <c r="A22" s="15" t="s">
        <v>10</v>
      </c>
      <c r="B22" s="23">
        <v>7.85</v>
      </c>
      <c r="C22" s="42"/>
      <c r="D22" s="15" t="s">
        <v>19</v>
      </c>
      <c r="E22" s="21">
        <v>8.95</v>
      </c>
      <c r="F22" s="43"/>
      <c r="G22" s="28"/>
      <c r="H22" s="29"/>
      <c r="I22" s="43"/>
      <c r="J22" s="26"/>
      <c r="K22" s="27"/>
    </row>
    <row r="23" spans="1:11" ht="15.75" thickBot="1">
      <c r="A23" s="15"/>
      <c r="B23" s="17"/>
      <c r="C23" s="42"/>
      <c r="D23" s="15"/>
      <c r="E23" s="17"/>
      <c r="F23" s="43"/>
      <c r="G23" s="26"/>
      <c r="H23" s="27"/>
      <c r="I23" s="43"/>
      <c r="J23" s="26"/>
      <c r="K23" s="27"/>
    </row>
    <row r="24" spans="1:11" ht="15.75" thickBot="1">
      <c r="A24" s="15" t="s">
        <v>15</v>
      </c>
      <c r="B24" s="23">
        <v>10</v>
      </c>
      <c r="C24" s="42"/>
      <c r="D24" s="15" t="s">
        <v>15</v>
      </c>
      <c r="E24" s="19">
        <v>1130</v>
      </c>
      <c r="F24" s="43"/>
      <c r="G24" s="28" t="s">
        <v>15</v>
      </c>
      <c r="H24" s="5">
        <v>10</v>
      </c>
      <c r="I24" s="43"/>
      <c r="J24" s="26"/>
      <c r="K24" s="27"/>
    </row>
    <row r="25" spans="1:11" ht="15.75" thickBot="1">
      <c r="A25" s="15"/>
      <c r="B25" s="17"/>
      <c r="C25" s="42"/>
      <c r="D25" s="15"/>
      <c r="E25" s="17"/>
      <c r="F25" s="43"/>
      <c r="G25" s="26"/>
      <c r="H25" s="27"/>
      <c r="I25" s="43"/>
      <c r="J25" s="26"/>
      <c r="K25" s="27"/>
    </row>
    <row r="26" spans="1:11" ht="15.75" thickBot="1">
      <c r="A26" s="20" t="s">
        <v>16</v>
      </c>
      <c r="B26" s="24">
        <f>+B30*B24</f>
        <v>11.81588065043117</v>
      </c>
      <c r="C26" s="42"/>
      <c r="D26" s="20" t="s">
        <v>16</v>
      </c>
      <c r="E26" s="12">
        <f>+(E10*1000*E24*E12)/1000000*E22</f>
        <v>12743.009999999998</v>
      </c>
      <c r="F26" s="43"/>
      <c r="G26" s="7" t="s">
        <v>16</v>
      </c>
      <c r="H26" s="8">
        <f>+H24*H14</f>
        <v>42.53333333333333</v>
      </c>
      <c r="I26" s="43"/>
      <c r="J26" s="26"/>
      <c r="K26" s="27"/>
    </row>
    <row r="27" spans="1:11" ht="15">
      <c r="A27" s="15"/>
      <c r="B27" s="17"/>
      <c r="C27" s="42"/>
      <c r="D27" s="15"/>
      <c r="E27" s="17"/>
      <c r="F27" s="43"/>
      <c r="G27" s="26"/>
      <c r="H27" s="27"/>
      <c r="I27" s="43"/>
      <c r="J27" s="26"/>
      <c r="K27" s="27"/>
    </row>
    <row r="28" spans="1:11" ht="15.75" thickBot="1">
      <c r="A28" s="20" t="s">
        <v>20</v>
      </c>
      <c r="B28" s="24">
        <f>+B19*B24/1000</f>
        <v>1.5052077261695753</v>
      </c>
      <c r="C28" s="42"/>
      <c r="D28" s="20" t="s">
        <v>20</v>
      </c>
      <c r="E28" s="12">
        <f>+E10*E24/1000</f>
        <v>1423.8</v>
      </c>
      <c r="F28" s="43"/>
      <c r="G28" s="26"/>
      <c r="H28" s="27"/>
      <c r="I28" s="43"/>
      <c r="J28" s="26"/>
      <c r="K28" s="27"/>
    </row>
    <row r="29" spans="1:11" ht="15.75" thickBot="1">
      <c r="A29" s="13"/>
      <c r="B29" s="17"/>
      <c r="C29" s="42"/>
      <c r="D29" s="13"/>
      <c r="E29" s="17"/>
      <c r="F29" s="43"/>
      <c r="G29" s="7" t="s">
        <v>20</v>
      </c>
      <c r="H29" s="9">
        <f>+H21*H24/1000</f>
        <v>1.584109248913718</v>
      </c>
      <c r="I29" s="43"/>
      <c r="J29" s="26"/>
      <c r="K29" s="27"/>
    </row>
    <row r="30" spans="1:11" ht="30.75" thickBot="1">
      <c r="A30" s="22" t="s">
        <v>25</v>
      </c>
      <c r="B30" s="25">
        <f>((B10/2)^2-(B8/2)^2)*PI()*B22/1000000</f>
        <v>1.181588065043117</v>
      </c>
      <c r="C30" s="42"/>
      <c r="D30" s="22" t="s">
        <v>25</v>
      </c>
      <c r="E30" s="12">
        <f>+(E10*1000*E12*E24)/1000000*E22/E24</f>
        <v>11.277</v>
      </c>
      <c r="F30" s="43"/>
      <c r="G30" s="31"/>
      <c r="H30" s="32"/>
      <c r="I30" s="43"/>
      <c r="J30" s="31"/>
      <c r="K30" s="32"/>
    </row>
    <row r="31" spans="1:11" ht="15">
      <c r="A31" s="26"/>
      <c r="B31" s="43"/>
      <c r="C31" s="43"/>
      <c r="D31" s="43"/>
      <c r="E31" s="43"/>
      <c r="F31" s="43"/>
      <c r="G31" s="43"/>
      <c r="H31" s="43"/>
      <c r="I31" s="43"/>
      <c r="J31" s="43"/>
      <c r="K31" s="27"/>
    </row>
    <row r="32" spans="1:11" ht="15.75" thickBot="1">
      <c r="A32" s="26"/>
      <c r="B32" s="43"/>
      <c r="C32" s="43"/>
      <c r="D32" s="43"/>
      <c r="E32" s="43"/>
      <c r="F32" s="43"/>
      <c r="G32" s="43"/>
      <c r="H32" s="43"/>
      <c r="I32" s="43"/>
      <c r="J32" s="43"/>
      <c r="K32" s="27"/>
    </row>
    <row r="33" spans="1:11" ht="35.25" customHeight="1" thickBot="1">
      <c r="A33" s="66" t="s">
        <v>30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</row>
    <row r="34" spans="1:11" ht="28.5" customHeight="1" thickBot="1">
      <c r="A34" s="52" t="s">
        <v>31</v>
      </c>
      <c r="B34" s="53"/>
      <c r="C34" s="36"/>
      <c r="D34" s="52" t="s">
        <v>32</v>
      </c>
      <c r="E34" s="53"/>
      <c r="F34" s="36"/>
      <c r="G34" s="52" t="s">
        <v>33</v>
      </c>
      <c r="H34" s="54"/>
      <c r="I34" s="36"/>
      <c r="J34" s="52" t="s">
        <v>34</v>
      </c>
      <c r="K34" s="54"/>
    </row>
    <row r="35" spans="1:11" ht="16.5" customHeight="1">
      <c r="A35" s="44" t="s">
        <v>50</v>
      </c>
      <c r="B35" s="45">
        <v>8.95</v>
      </c>
      <c r="C35" s="37"/>
      <c r="D35" s="48" t="s">
        <v>38</v>
      </c>
      <c r="E35" s="49">
        <v>2.7</v>
      </c>
      <c r="F35" s="37"/>
      <c r="G35" s="48" t="s">
        <v>43</v>
      </c>
      <c r="H35" s="49">
        <v>7.8</v>
      </c>
      <c r="I35" s="38"/>
      <c r="J35" s="48" t="s">
        <v>4</v>
      </c>
      <c r="K35" s="49">
        <v>10.5</v>
      </c>
    </row>
    <row r="36" spans="1:11" ht="15">
      <c r="A36" s="46" t="s">
        <v>35</v>
      </c>
      <c r="B36" s="47">
        <v>8.8</v>
      </c>
      <c r="C36" s="38"/>
      <c r="D36" s="46" t="s">
        <v>51</v>
      </c>
      <c r="E36" s="47">
        <v>2.79</v>
      </c>
      <c r="F36" s="38"/>
      <c r="G36" s="46" t="s">
        <v>44</v>
      </c>
      <c r="H36" s="47">
        <v>7.85</v>
      </c>
      <c r="I36" s="38"/>
      <c r="J36" s="46" t="s">
        <v>0</v>
      </c>
      <c r="K36" s="47">
        <v>7.29</v>
      </c>
    </row>
    <row r="37" spans="1:11" ht="15">
      <c r="A37" s="46" t="s">
        <v>8</v>
      </c>
      <c r="B37" s="47">
        <v>8.8</v>
      </c>
      <c r="C37" s="38"/>
      <c r="D37" s="46" t="s">
        <v>42</v>
      </c>
      <c r="E37" s="47">
        <v>2.73</v>
      </c>
      <c r="F37" s="38"/>
      <c r="G37" s="46" t="s">
        <v>45</v>
      </c>
      <c r="H37" s="47">
        <v>7.9</v>
      </c>
      <c r="I37" s="38"/>
      <c r="J37" s="46" t="s">
        <v>5</v>
      </c>
      <c r="K37" s="47">
        <v>8.89</v>
      </c>
    </row>
    <row r="38" spans="1:11" ht="15">
      <c r="A38" s="46" t="s">
        <v>36</v>
      </c>
      <c r="B38" s="47">
        <v>8.5</v>
      </c>
      <c r="C38" s="38"/>
      <c r="D38" s="46" t="s">
        <v>39</v>
      </c>
      <c r="E38" s="47">
        <v>2.68</v>
      </c>
      <c r="F38" s="38"/>
      <c r="G38" s="46" t="s">
        <v>46</v>
      </c>
      <c r="H38" s="47">
        <v>7.7</v>
      </c>
      <c r="I38" s="38"/>
      <c r="J38" s="46" t="s">
        <v>6</v>
      </c>
      <c r="K38" s="47">
        <v>19.4</v>
      </c>
    </row>
    <row r="39" spans="1:11" ht="15">
      <c r="A39" s="46" t="s">
        <v>37</v>
      </c>
      <c r="B39" s="47">
        <v>8.3</v>
      </c>
      <c r="C39" s="38"/>
      <c r="D39" s="46" t="s">
        <v>40</v>
      </c>
      <c r="E39" s="47">
        <v>2.7</v>
      </c>
      <c r="F39" s="38"/>
      <c r="G39" s="46" t="s">
        <v>47</v>
      </c>
      <c r="H39" s="47">
        <v>7.9</v>
      </c>
      <c r="I39" s="38"/>
      <c r="J39" s="46" t="s">
        <v>7</v>
      </c>
      <c r="K39" s="47">
        <v>11.4</v>
      </c>
    </row>
    <row r="40" spans="1:11" ht="15">
      <c r="A40" s="10"/>
      <c r="B40" s="41"/>
      <c r="C40" s="38"/>
      <c r="D40" s="46" t="s">
        <v>41</v>
      </c>
      <c r="E40" s="47">
        <v>2.81</v>
      </c>
      <c r="F40" s="38"/>
      <c r="G40" s="46" t="s">
        <v>49</v>
      </c>
      <c r="H40" s="47">
        <v>8</v>
      </c>
      <c r="I40" s="38"/>
      <c r="J40" s="46" t="s">
        <v>3</v>
      </c>
      <c r="K40" s="47">
        <v>7.13</v>
      </c>
    </row>
    <row r="41" spans="1:11" ht="15.75" thickBot="1">
      <c r="A41" s="11"/>
      <c r="B41" s="40"/>
      <c r="C41" s="39"/>
      <c r="D41" s="11"/>
      <c r="E41" s="40"/>
      <c r="F41" s="39"/>
      <c r="G41" s="50" t="s">
        <v>48</v>
      </c>
      <c r="H41" s="51">
        <v>7.7</v>
      </c>
      <c r="I41" s="39"/>
      <c r="J41" s="11"/>
      <c r="K41" s="40"/>
    </row>
    <row r="42" spans="1:11" ht="15">
      <c r="A42" s="1"/>
      <c r="B42" s="1"/>
      <c r="C42" s="1"/>
      <c r="D42" s="1"/>
      <c r="E42" s="1"/>
      <c r="F42" s="1"/>
      <c r="J42" s="1"/>
      <c r="K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4:11" ht="15">
      <c r="D46" s="1"/>
      <c r="E46" s="1"/>
      <c r="J46" s="1"/>
      <c r="K46" s="1"/>
    </row>
  </sheetData>
  <sheetProtection/>
  <mergeCells count="10">
    <mergeCell ref="A1:K3"/>
    <mergeCell ref="A33:K33"/>
    <mergeCell ref="A34:B34"/>
    <mergeCell ref="D34:E34"/>
    <mergeCell ref="G34:H34"/>
    <mergeCell ref="J34:K34"/>
    <mergeCell ref="A6:B6"/>
    <mergeCell ref="D6:E6"/>
    <mergeCell ref="G6:H6"/>
    <mergeCell ref="J6:K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Bettenfeld</dc:creator>
  <cp:keywords/>
  <dc:description/>
  <cp:lastModifiedBy>Pascal Bettenfeld</cp:lastModifiedBy>
  <cp:lastPrinted>2016-05-04T16:29:15Z</cp:lastPrinted>
  <dcterms:created xsi:type="dcterms:W3CDTF">2016-04-22T13:32:42Z</dcterms:created>
  <dcterms:modified xsi:type="dcterms:W3CDTF">2016-06-23T15:10:25Z</dcterms:modified>
  <cp:category/>
  <cp:version/>
  <cp:contentType/>
  <cp:contentStatus/>
</cp:coreProperties>
</file>